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0"/>
  </bookViews>
  <sheets>
    <sheet name="Проволока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<sst xmlns="http://schemas.openxmlformats.org/spreadsheetml/2006/main" count="67" uniqueCount="58">
  <si>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</si>
  <si>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ОБЩЕСТВО   С  ОГРАНИЧЕННОЙ   ОТВЕТСТВЕННОСТЬЮ</t>
  </si>
  <si>
    <t>«СПЕЦСЕРВИС ПРОМ»</t>
  </si>
  <si>
    <t xml:space="preserve">официальный представитель </t>
  </si>
  <si>
    <t xml:space="preserve">ОАО «Северсталь-Метиз»  </t>
  </si>
  <si>
    <t>Вводятся с 01 августа 2010 г.</t>
  </si>
  <si>
    <t>www.specservis.ru</t>
  </si>
  <si>
    <t>Цены указаны руб/тн без НДС (EXW г.Волгоград)</t>
  </si>
  <si>
    <t>ПРОВОЛОКА СТАЛЬНАЯ СВАРОЧНАЯ И НАПЛАВОЧНАЯ</t>
  </si>
  <si>
    <t>Продукт</t>
  </si>
  <si>
    <t>ТУ, ГОСТ, сертификаты</t>
  </si>
  <si>
    <t>Ø, мм</t>
  </si>
  <si>
    <t>Мотки / розетты</t>
  </si>
  <si>
    <t>К300/15-18 кг
рядная намотка</t>
  </si>
  <si>
    <t>К415/20-25 кг
рядная намотка</t>
  </si>
  <si>
    <t>D300/15 кг
рядная намотка</t>
  </si>
  <si>
    <t>D200/5 кг
* - рядная намотка для Ø1,2</t>
  </si>
  <si>
    <t>Св-08Г2С без покрытия  Св-08Г2С-П* полированная (остаточная смазка ≤ 0,03%)</t>
  </si>
  <si>
    <t>ГОСТ 2246-70 ТУ1227-007-71915393-2004      
НАКС
БелСТ
РМРС
ГОСТ Р</t>
  </si>
  <si>
    <t>Св-08Г2С-О  - омедненная  Св-08Г2С ХП  - химически полированная</t>
  </si>
  <si>
    <t>ГОСТ 2246-70 
ТУ-14-178-220-99         
БелСТ
НАКС
РМРС
ГОСТ Р</t>
  </si>
  <si>
    <t xml:space="preserve">Св-08ГА без покрытия Св-08ГА-П* полированная (ост. смазка ≤ 0,03%) </t>
  </si>
  <si>
    <t>ГОСТ 2246-70 СТО 71915393-ТУ 070-2008
НАКС на Ø 4,0</t>
  </si>
  <si>
    <t>Св-08ГА-О  - омедненная Св-08ГА ХП  - химически полированная</t>
  </si>
  <si>
    <t xml:space="preserve">ГОСТ 2246-70  
НАКС          </t>
  </si>
  <si>
    <t>Св-08А</t>
  </si>
  <si>
    <t>ГОСТ 2246-70</t>
  </si>
  <si>
    <t>Св-08ГНМ-О - омедненная</t>
  </si>
  <si>
    <t>ГОСТ 2246-70
НАКС</t>
  </si>
  <si>
    <t>Св-08Г1НМА-О</t>
  </si>
  <si>
    <t>Св-08ХМ</t>
  </si>
  <si>
    <t>Св-08ХМ-О</t>
  </si>
  <si>
    <t>ПРОВОЛОКА СТАЛЬНАЯ НАПЛАВОЧНАЯ</t>
  </si>
  <si>
    <t>Св-30ХГСА  мотки до 80 кг, пакетирование</t>
  </si>
  <si>
    <t>ГОСТ 10543-82</t>
  </si>
  <si>
    <t>*-приплата за полированную проволоку3%</t>
  </si>
  <si>
    <t>ПРОВОЛОКА СТАЛЬНАЯ СВАРОЧНАЯ ЕВРОПЕЙСКИХ ПРОИЗВОДИТЕЛЕЙ</t>
  </si>
  <si>
    <t>ИТАЛИЯ</t>
  </si>
  <si>
    <t>ГОСТ СЕРТИФИКАТ</t>
  </si>
  <si>
    <t>D-200 (5 кг)</t>
  </si>
  <si>
    <t xml:space="preserve">К/D-300 </t>
  </si>
  <si>
    <t>Упаковка SpeedPack (250/500кг)</t>
  </si>
  <si>
    <t>ПОРОШКОВАЯ ПРОВОЛОКА СВАРОЧНАЯ FILEUR</t>
  </si>
  <si>
    <t xml:space="preserve"> (18 кг)</t>
  </si>
  <si>
    <t xml:space="preserve">Марка </t>
  </si>
  <si>
    <t>ГОСТ 2246-70  СВ08Г2С, G3Si1  EN440 НАКС на Ø 1,2, Gemanischer Lloyd, Lloyd,s Register, DNV, Bureau Veritas, РМРС.</t>
  </si>
  <si>
    <t>ARS5</t>
  </si>
  <si>
    <t>PR5</t>
  </si>
  <si>
    <t>WRS</t>
  </si>
  <si>
    <t>ВЕНГРИЯ</t>
  </si>
  <si>
    <t>ГОСТ 2246-70  СВ08Г2С,  G3Si1  EN440 НАКС на Ø 1,2, Gemanischer Lloyd, Lloyd,s Register, DNV, Bureau Veritas, РМРС.</t>
  </si>
  <si>
    <t>К-300 (15 кг)</t>
  </si>
  <si>
    <t>К-300/52 (15 кг)</t>
  </si>
  <si>
    <t xml:space="preserve">Возможно изготовление проволок следующих марок: СВ-04Н2ГТА СВ-04Н3ГМТА СВ-08ГСНТА СВ-08ГСНТА-О СВ-10ГНА СВ-10ГНА-О СВ-08ХМ СВ08ГНМ СВ-08Г1НМА СВ-10ГАА СВ08ХГ2СМФ </t>
  </si>
  <si>
    <t>ПОЗВОНИТЕ НАМ, И МЫ ПРЕДЛОЖИМ ВАМ СИСТЕМУ СКИДОК!</t>
  </si>
  <si>
    <t>400031, г. Волгоград, ул. Бахтурова, д.10 Б. телефон/факс: (8442) 62-73-31, 49-89-90, 49-89-91</t>
  </si>
  <si>
    <t>Спасибо, что выбрали нас!</t>
  </si>
  <si>
    <t xml:space="preserve"> Традиционно                  высокое                  качество                  и                  надежность!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</si>
</sst>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   &quot;;\-#,##0.00&quot;    &quot;;&quot; -&quot;#&quot;    &quot;;@\ "/>
    <numFmt numFmtId="166" formatCode="0.0"/>
    <numFmt numFmtId="167" formatCode="#,##0"/>
    <numFmt numFmtId="168" formatCode="0%"/>
    <numFmt numFmtId="169" formatCode="#,##0&quot;    &quot;;\-#,##0&quot;    &quot;;&quot; -&quot;#&quot;    &quot;;@\ "/>
    <numFmt numFmtId="170" formatCode="0"/>
  </numFmts>
  <fonts count="28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40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u val="single"/>
      <sz val="10"/>
      <color indexed="12"/>
      <name val="Arial Cyr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32"/>
      <color indexed="12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2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i/>
      <sz val="22"/>
      <name val="Arial"/>
      <family val="2"/>
    </font>
    <font>
      <b/>
      <i/>
      <sz val="26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21" applyFont="1" applyAlignment="1">
      <alignment vertical="center"/>
      <protection/>
    </xf>
    <xf numFmtId="164" fontId="3" fillId="0" borderId="0" xfId="0" applyFont="1" applyBorder="1" applyAlignment="1">
      <alignment horizontal="center" vertical="center"/>
    </xf>
    <xf numFmtId="164" fontId="4" fillId="0" borderId="0" xfId="21" applyFont="1" applyAlignment="1">
      <alignment vertical="center"/>
      <protection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21" applyFont="1" applyBorder="1" applyAlignment="1">
      <alignment horizontal="center" vertical="center"/>
      <protection/>
    </xf>
    <xf numFmtId="164" fontId="5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2" fillId="0" borderId="0" xfId="0" applyFont="1" applyAlignment="1">
      <alignment horizontal="right"/>
    </xf>
    <xf numFmtId="164" fontId="14" fillId="0" borderId="0" xfId="21" applyFont="1" applyBorder="1" applyAlignment="1">
      <alignment horizontal="center" vertical="center" wrapText="1"/>
      <protection/>
    </xf>
    <xf numFmtId="164" fontId="15" fillId="0" borderId="0" xfId="21" applyFont="1" applyBorder="1" applyAlignment="1">
      <alignment horizontal="center" vertical="center" wrapText="1"/>
      <protection/>
    </xf>
    <xf numFmtId="164" fontId="16" fillId="0" borderId="0" xfId="0" applyFont="1" applyFill="1" applyAlignment="1">
      <alignment/>
    </xf>
    <xf numFmtId="164" fontId="17" fillId="2" borderId="1" xfId="21" applyFont="1" applyFill="1" applyBorder="1" applyAlignment="1">
      <alignment horizontal="center" vertical="center" wrapText="1"/>
      <protection/>
    </xf>
    <xf numFmtId="164" fontId="10" fillId="3" borderId="1" xfId="21" applyFont="1" applyFill="1" applyBorder="1" applyAlignment="1">
      <alignment horizontal="center" vertical="center" wrapText="1"/>
      <protection/>
    </xf>
    <xf numFmtId="164" fontId="13" fillId="3" borderId="1" xfId="21" applyFont="1" applyFill="1" applyBorder="1" applyAlignment="1">
      <alignment horizontal="center" vertical="center" wrapText="1"/>
      <protection/>
    </xf>
    <xf numFmtId="164" fontId="13" fillId="3" borderId="1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15" fillId="0" borderId="1" xfId="21" applyFont="1" applyFill="1" applyBorder="1" applyAlignment="1">
      <alignment horizontal="center" vertical="center" wrapText="1"/>
      <protection/>
    </xf>
    <xf numFmtId="164" fontId="18" fillId="0" borderId="1" xfId="21" applyFont="1" applyBorder="1" applyAlignment="1">
      <alignment horizontal="center" vertical="center" wrapText="1"/>
      <protection/>
    </xf>
    <xf numFmtId="166" fontId="10" fillId="0" borderId="1" xfId="0" applyNumberFormat="1" applyFont="1" applyFill="1" applyBorder="1" applyAlignment="1">
      <alignment horizontal="center" vertical="center"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6" fontId="10" fillId="0" borderId="1" xfId="0" applyNumberFormat="1" applyFont="1" applyFill="1" applyBorder="1" applyAlignment="1">
      <alignment horizontal="center" vertical="center" wrapText="1"/>
    </xf>
    <xf numFmtId="167" fontId="10" fillId="0" borderId="1" xfId="21" applyNumberFormat="1" applyFont="1" applyFill="1" applyBorder="1" applyAlignment="1">
      <alignment horizontal="center" vertical="center" wrapText="1"/>
      <protection/>
    </xf>
    <xf numFmtId="164" fontId="15" fillId="0" borderId="1" xfId="21" applyFont="1" applyBorder="1" applyAlignment="1">
      <alignment horizontal="center" vertical="center" wrapText="1"/>
      <protection/>
    </xf>
    <xf numFmtId="164" fontId="15" fillId="0" borderId="2" xfId="21" applyFont="1" applyBorder="1" applyAlignment="1">
      <alignment horizontal="center" vertical="center" wrapText="1"/>
      <protection/>
    </xf>
    <xf numFmtId="166" fontId="10" fillId="0" borderId="1" xfId="0" applyNumberFormat="1" applyFont="1" applyBorder="1" applyAlignment="1">
      <alignment horizontal="center" vertical="center"/>
    </xf>
    <xf numFmtId="164" fontId="18" fillId="0" borderId="0" xfId="21" applyFont="1" applyBorder="1" applyAlignment="1">
      <alignment horizontal="left" vertical="center"/>
      <protection/>
    </xf>
    <xf numFmtId="166" fontId="16" fillId="0" borderId="0" xfId="0" applyNumberFormat="1" applyFont="1" applyFill="1" applyBorder="1" applyAlignment="1">
      <alignment horizontal="center" vertical="center" wrapText="1"/>
    </xf>
    <xf numFmtId="167" fontId="16" fillId="0" borderId="0" xfId="15" applyNumberFormat="1" applyFont="1" applyFill="1" applyBorder="1" applyAlignment="1" applyProtection="1">
      <alignment horizontal="center" vertical="center"/>
      <protection/>
    </xf>
    <xf numFmtId="164" fontId="19" fillId="0" borderId="0" xfId="21" applyFont="1" applyFill="1" applyBorder="1" applyAlignment="1">
      <alignment horizontal="center" vertical="center" wrapText="1"/>
      <protection/>
    </xf>
    <xf numFmtId="164" fontId="20" fillId="0" borderId="0" xfId="0" applyFont="1" applyFill="1" applyBorder="1" applyAlignment="1">
      <alignment horizontal="center"/>
    </xf>
    <xf numFmtId="164" fontId="21" fillId="0" borderId="3" xfId="0" applyFont="1" applyBorder="1" applyAlignment="1">
      <alignment horizontal="center" wrapText="1"/>
    </xf>
    <xf numFmtId="164" fontId="10" fillId="2" borderId="4" xfId="0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center" vertical="center" wrapText="1"/>
    </xf>
    <xf numFmtId="164" fontId="13" fillId="3" borderId="6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/>
    </xf>
    <xf numFmtId="164" fontId="10" fillId="3" borderId="7" xfId="0" applyFont="1" applyFill="1" applyBorder="1" applyAlignment="1">
      <alignment horizontal="center" vertical="center" wrapText="1"/>
    </xf>
    <xf numFmtId="169" fontId="22" fillId="2" borderId="8" xfId="19" applyNumberFormat="1" applyFont="1" applyFill="1" applyBorder="1" applyAlignment="1" applyProtection="1">
      <alignment horizontal="center" vertical="center" wrapText="1"/>
      <protection/>
    </xf>
    <xf numFmtId="166" fontId="13" fillId="3" borderId="8" xfId="0" applyNumberFormat="1" applyFont="1" applyFill="1" applyBorder="1" applyAlignment="1">
      <alignment horizontal="center" vertical="center" wrapText="1"/>
    </xf>
    <xf numFmtId="164" fontId="13" fillId="3" borderId="9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/>
    </xf>
    <xf numFmtId="169" fontId="10" fillId="0" borderId="8" xfId="0" applyNumberFormat="1" applyFont="1" applyBorder="1" applyAlignment="1">
      <alignment horizontal="center" vertical="center"/>
    </xf>
    <xf numFmtId="167" fontId="23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center" vertical="center"/>
    </xf>
    <xf numFmtId="166" fontId="10" fillId="0" borderId="8" xfId="19" applyNumberFormat="1" applyFont="1" applyFill="1" applyBorder="1" applyAlignment="1" applyProtection="1">
      <alignment horizontal="center" vertical="center"/>
      <protection/>
    </xf>
    <xf numFmtId="167" fontId="10" fillId="0" borderId="9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7" fontId="23" fillId="0" borderId="10" xfId="0" applyNumberFormat="1" applyFont="1" applyBorder="1" applyAlignment="1">
      <alignment horizontal="center"/>
    </xf>
    <xf numFmtId="164" fontId="10" fillId="0" borderId="10" xfId="0" applyFont="1" applyBorder="1" applyAlignment="1">
      <alignment horizontal="center" vertical="center"/>
    </xf>
    <xf numFmtId="166" fontId="10" fillId="0" borderId="10" xfId="19" applyNumberFormat="1" applyFont="1" applyFill="1" applyBorder="1" applyAlignment="1" applyProtection="1">
      <alignment horizontal="center" vertical="center"/>
      <protection/>
    </xf>
    <xf numFmtId="167" fontId="10" fillId="0" borderId="11" xfId="0" applyNumberFormat="1" applyFont="1" applyBorder="1" applyAlignment="1">
      <alignment horizontal="center" vertical="center"/>
    </xf>
    <xf numFmtId="164" fontId="24" fillId="0" borderId="0" xfId="0" applyFont="1" applyFill="1" applyAlignment="1">
      <alignment/>
    </xf>
    <xf numFmtId="164" fontId="21" fillId="0" borderId="12" xfId="0" applyFont="1" applyBorder="1" applyAlignment="1">
      <alignment horizontal="center" wrapText="1"/>
    </xf>
    <xf numFmtId="164" fontId="20" fillId="0" borderId="10" xfId="0" applyFont="1" applyBorder="1" applyAlignment="1">
      <alignment horizontal="center" vertical="center" wrapText="1"/>
    </xf>
    <xf numFmtId="164" fontId="10" fillId="0" borderId="8" xfId="0" applyFont="1" applyBorder="1" applyAlignment="1">
      <alignment/>
    </xf>
    <xf numFmtId="169" fontId="22" fillId="0" borderId="8" xfId="19" applyNumberFormat="1" applyFont="1" applyFill="1" applyBorder="1" applyAlignment="1" applyProtection="1">
      <alignment horizontal="center" vertical="center" wrapText="1"/>
      <protection/>
    </xf>
    <xf numFmtId="166" fontId="13" fillId="0" borderId="9" xfId="0" applyNumberFormat="1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/>
    </xf>
    <xf numFmtId="166" fontId="10" fillId="0" borderId="9" xfId="19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4" fontId="13" fillId="0" borderId="8" xfId="0" applyFont="1" applyBorder="1" applyAlignment="1">
      <alignment/>
    </xf>
    <xf numFmtId="166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69" fontId="13" fillId="0" borderId="10" xfId="19" applyNumberFormat="1" applyFont="1" applyFill="1" applyBorder="1" applyAlignment="1" applyProtection="1">
      <alignment horizontal="center" vertical="center"/>
      <protection/>
    </xf>
    <xf numFmtId="164" fontId="13" fillId="0" borderId="10" xfId="0" applyFont="1" applyBorder="1" applyAlignment="1">
      <alignment/>
    </xf>
    <xf numFmtId="164" fontId="10" fillId="0" borderId="10" xfId="0" applyFont="1" applyFill="1" applyBorder="1" applyAlignment="1">
      <alignment horizontal="center" vertical="center"/>
    </xf>
    <xf numFmtId="166" fontId="10" fillId="0" borderId="11" xfId="19" applyNumberFormat="1" applyFont="1" applyFill="1" applyBorder="1" applyAlignment="1" applyProtection="1">
      <alignment horizontal="center" vertical="center"/>
      <protection/>
    </xf>
    <xf numFmtId="164" fontId="20" fillId="0" borderId="13" xfId="21" applyFont="1" applyBorder="1" applyAlignment="1">
      <alignment horizontal="center" vertical="center" wrapText="1"/>
      <protection/>
    </xf>
    <xf numFmtId="164" fontId="10" fillId="2" borderId="4" xfId="0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>
      <alignment horizontal="center" vertical="center"/>
    </xf>
    <xf numFmtId="169" fontId="17" fillId="2" borderId="4" xfId="0" applyNumberFormat="1" applyFont="1" applyFill="1" applyBorder="1" applyAlignment="1">
      <alignment horizontal="center" vertical="center"/>
    </xf>
    <xf numFmtId="167" fontId="22" fillId="2" borderId="4" xfId="0" applyNumberFormat="1" applyFont="1" applyFill="1" applyBorder="1" applyAlignment="1">
      <alignment horizontal="center" vertical="center" wrapText="1"/>
    </xf>
    <xf numFmtId="169" fontId="13" fillId="2" borderId="4" xfId="19" applyNumberFormat="1" applyFont="1" applyFill="1" applyBorder="1" applyAlignment="1" applyProtection="1">
      <alignment horizontal="center" vertical="center"/>
      <protection/>
    </xf>
    <xf numFmtId="164" fontId="13" fillId="2" borderId="4" xfId="0" applyFont="1" applyFill="1" applyBorder="1" applyAlignment="1">
      <alignment/>
    </xf>
    <xf numFmtId="164" fontId="10" fillId="2" borderId="6" xfId="0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7" fontId="10" fillId="0" borderId="8" xfId="0" applyNumberFormat="1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ill="1" applyBorder="1" applyAlignment="1">
      <alignment/>
    </xf>
    <xf numFmtId="164" fontId="25" fillId="0" borderId="9" xfId="0" applyFont="1" applyFill="1" applyBorder="1" applyAlignment="1">
      <alignment/>
    </xf>
    <xf numFmtId="164" fontId="25" fillId="0" borderId="0" xfId="0" applyFont="1" applyFill="1" applyBorder="1" applyAlignment="1">
      <alignment vertical="center"/>
    </xf>
    <xf numFmtId="166" fontId="10" fillId="0" borderId="8" xfId="22" applyNumberFormat="1" applyFont="1" applyBorder="1" applyAlignment="1">
      <alignment horizontal="center" vertical="center"/>
      <protection/>
    </xf>
    <xf numFmtId="167" fontId="10" fillId="0" borderId="8" xfId="22" applyNumberFormat="1" applyFont="1" applyBorder="1" applyAlignment="1">
      <alignment horizontal="center" vertical="center"/>
      <protection/>
    </xf>
    <xf numFmtId="164" fontId="8" fillId="0" borderId="8" xfId="22" applyFont="1" applyBorder="1" applyAlignment="1">
      <alignment vertical="center"/>
      <protection/>
    </xf>
    <xf numFmtId="164" fontId="10" fillId="0" borderId="8" xfId="22" applyFont="1" applyFill="1" applyBorder="1" applyAlignment="1">
      <alignment horizontal="center" vertical="center"/>
      <protection/>
    </xf>
    <xf numFmtId="164" fontId="10" fillId="0" borderId="9" xfId="21" applyFont="1" applyFill="1" applyBorder="1" applyAlignment="1">
      <alignment horizontal="center" vertical="center" wrapText="1"/>
      <protection/>
    </xf>
    <xf numFmtId="167" fontId="10" fillId="0" borderId="8" xfId="0" applyNumberFormat="1" applyFont="1" applyBorder="1" applyAlignment="1">
      <alignment horizontal="center" vertical="center"/>
    </xf>
    <xf numFmtId="164" fontId="16" fillId="0" borderId="8" xfId="0" applyFont="1" applyBorder="1" applyAlignment="1">
      <alignment horizontal="left" vertical="center"/>
    </xf>
    <xf numFmtId="164" fontId="16" fillId="0" borderId="8" xfId="0" applyFont="1" applyBorder="1" applyAlignment="1">
      <alignment vertical="center"/>
    </xf>
    <xf numFmtId="164" fontId="16" fillId="0" borderId="8" xfId="0" applyFont="1" applyFill="1" applyBorder="1" applyAlignment="1">
      <alignment vertical="center"/>
    </xf>
    <xf numFmtId="164" fontId="10" fillId="0" borderId="9" xfId="0" applyFont="1" applyFill="1" applyBorder="1" applyAlignment="1">
      <alignment vertical="center"/>
    </xf>
    <xf numFmtId="164" fontId="10" fillId="0" borderId="0" xfId="0" applyFont="1" applyFill="1" applyBorder="1" applyAlignment="1">
      <alignment vertical="center"/>
    </xf>
    <xf numFmtId="167" fontId="10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left" vertical="center"/>
    </xf>
    <xf numFmtId="164" fontId="26" fillId="0" borderId="10" xfId="0" applyFont="1" applyBorder="1" applyAlignment="1">
      <alignment vertical="center"/>
    </xf>
    <xf numFmtId="164" fontId="26" fillId="0" borderId="11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27" fillId="0" borderId="0" xfId="21" applyFont="1" applyFill="1" applyBorder="1" applyAlignment="1">
      <alignment horizontal="center" vertical="center" wrapText="1"/>
      <protection/>
    </xf>
    <xf numFmtId="164" fontId="27" fillId="0" borderId="0" xfId="0" applyFont="1" applyAlignment="1">
      <alignment horizontal="center" vertic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ноябрь" xfId="21"/>
    <cellStyle name="Обычный_Базовые цены на специфичную продукцию" xfId="22"/>
    <cellStyle name="Обычный_Базовые цены на продукцию общего назначения" xfId="23"/>
    <cellStyle name="Финансовый_Базовые цены на специфичную продукцию" xfId="24"/>
    <cellStyle name="Финансовый_Базовые цены на продукцию общего назначения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762000</xdr:colOff>
      <xdr:row>0</xdr:row>
      <xdr:rowOff>28575</xdr:rowOff>
    </xdr:from>
    <xdr:to>
      <xdr:col>1</xdr:col>
      <xdr:colOff>1076325</xdr:colOff>
      <xdr:row>6</xdr:row>
      <xdr:rowOff>0</xdr:rowOff>
    </xdr:to>
    <xdr:pic>
      <xdr:nvPicPr>
        <xdr:cNvPr id="1" name="Графические объекты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31146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68</xdr:row>
      <xdr:rowOff>200025</xdr:rowOff>
    </xdr:from>
    <xdr:to>
      <xdr:col>0</xdr:col>
      <xdr:colOff>2686050</xdr:colOff>
      <xdr:row>72</xdr:row>
      <xdr:rowOff>95250</xdr:rowOff>
    </xdr:to>
    <xdr:pic>
      <xdr:nvPicPr>
        <xdr:cNvPr id="2" name="Графические объекты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6498550"/>
          <a:ext cx="260985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73</xdr:row>
      <xdr:rowOff>142875</xdr:rowOff>
    </xdr:from>
    <xdr:to>
      <xdr:col>0</xdr:col>
      <xdr:colOff>2209800</xdr:colOff>
      <xdr:row>75</xdr:row>
      <xdr:rowOff>228600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8936950"/>
          <a:ext cx="2114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77</xdr:row>
      <xdr:rowOff>228600</xdr:rowOff>
    </xdr:from>
    <xdr:to>
      <xdr:col>0</xdr:col>
      <xdr:colOff>2686050</xdr:colOff>
      <xdr:row>81</xdr:row>
      <xdr:rowOff>314325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0518100"/>
          <a:ext cx="259080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servis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tabSelected="1" zoomScale="50" zoomScaleNormal="50" workbookViewId="0" topLeftCell="A1">
      <selection activeCell="B96" sqref="B96"/>
    </sheetView>
  </sheetViews>
  <sheetFormatPr defaultColWidth="9.140625" defaultRowHeight="12.75"/>
  <cols>
    <col min="1" max="1" width="42.00390625" style="1" customWidth="1"/>
    <col min="2" max="2" width="59.00390625" style="1" customWidth="1"/>
    <col min="3" max="3" width="46.140625" style="1" customWidth="1"/>
    <col min="4" max="5" width="30.8515625" style="1" customWidth="1"/>
    <col min="6" max="7" width="28.57421875" style="1" customWidth="1"/>
    <col min="8" max="8" width="25.28125" style="1" customWidth="1"/>
    <col min="9" max="9" width="24.421875" style="1" customWidth="1"/>
    <col min="10" max="10" width="23.28125" style="1" customWidth="1"/>
    <col min="11" max="252" width="8.7109375" style="1" customWidth="1"/>
    <col min="253" max="16384" width="8.7109375" style="0" customWidth="1"/>
  </cols>
  <sheetData>
    <row r="1" spans="1:256" s="5" customFormat="1" ht="39.7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4"/>
      <c r="IR1" s="1"/>
      <c r="IS1"/>
      <c r="IT1"/>
      <c r="IU1"/>
      <c r="IV1"/>
    </row>
    <row r="2" spans="1:256" s="5" customFormat="1" ht="48.75" customHeight="1">
      <c r="A2" s="6"/>
      <c r="B2" s="7" t="s">
        <v>2</v>
      </c>
      <c r="C2" s="7"/>
      <c r="D2" s="7"/>
      <c r="E2" s="7"/>
      <c r="F2" s="7"/>
      <c r="G2" s="7"/>
      <c r="H2" s="7"/>
      <c r="I2" s="7"/>
      <c r="J2" s="4"/>
      <c r="IR2" s="1"/>
      <c r="IS2"/>
      <c r="IT2"/>
      <c r="IU2"/>
      <c r="IV2"/>
    </row>
    <row r="3" spans="1:256" s="5" customFormat="1" ht="36.75" customHeight="1">
      <c r="A3" s="4"/>
      <c r="B3" s="8" t="s">
        <v>3</v>
      </c>
      <c r="C3" s="8"/>
      <c r="D3" s="8"/>
      <c r="E3" s="8"/>
      <c r="F3" s="8"/>
      <c r="G3" s="8"/>
      <c r="H3" s="8"/>
      <c r="I3" s="8"/>
      <c r="J3"/>
      <c r="IR3" s="1"/>
      <c r="IS3"/>
      <c r="IT3"/>
      <c r="IU3"/>
      <c r="IV3"/>
    </row>
    <row r="4" spans="1:256" s="5" customFormat="1" ht="33.75" customHeight="1">
      <c r="A4" s="9"/>
      <c r="B4" s="8" t="s">
        <v>4</v>
      </c>
      <c r="C4" s="8"/>
      <c r="D4" s="8"/>
      <c r="E4" s="8"/>
      <c r="F4" s="8"/>
      <c r="G4" s="8"/>
      <c r="H4" s="8"/>
      <c r="I4" s="8"/>
      <c r="J4"/>
      <c r="IR4" s="1"/>
      <c r="IS4"/>
      <c r="IT4"/>
      <c r="IU4"/>
      <c r="IV4"/>
    </row>
    <row r="5" spans="1:256" s="5" customFormat="1" ht="23.25" customHeight="1">
      <c r="A5" s="9"/>
      <c r="B5"/>
      <c r="C5" s="10"/>
      <c r="D5" s="10"/>
      <c r="E5" s="10"/>
      <c r="F5" s="11"/>
      <c r="G5" s="11" t="s">
        <v>5</v>
      </c>
      <c r="H5" s="11"/>
      <c r="I5" s="12"/>
      <c r="J5" s="13"/>
      <c r="IR5" s="1"/>
      <c r="IS5"/>
      <c r="IT5"/>
      <c r="IU5"/>
      <c r="IV5"/>
    </row>
    <row r="6" spans="1:256" s="5" customFormat="1" ht="35.25" customHeight="1">
      <c r="A6" s="9"/>
      <c r="B6" s="14" t="s">
        <v>6</v>
      </c>
      <c r="C6" s="14"/>
      <c r="D6" s="10"/>
      <c r="E6" s="10"/>
      <c r="F6" s="15" t="s">
        <v>7</v>
      </c>
      <c r="G6" s="16"/>
      <c r="H6" s="13"/>
      <c r="I6" s="13"/>
      <c r="J6" s="13"/>
      <c r="IR6" s="1"/>
      <c r="IS6"/>
      <c r="IT6"/>
      <c r="IU6"/>
      <c r="IV6"/>
    </row>
    <row r="7" spans="1:256" s="19" customFormat="1" ht="27.75" customHeight="1">
      <c r="A7" s="17"/>
      <c r="B7" s="18" t="s">
        <v>8</v>
      </c>
      <c r="C7" s="18"/>
      <c r="D7" s="18"/>
      <c r="E7" s="18"/>
      <c r="F7" s="18"/>
      <c r="G7" s="18"/>
      <c r="H7" s="18"/>
      <c r="IS7"/>
      <c r="IT7"/>
      <c r="IU7"/>
      <c r="IV7"/>
    </row>
    <row r="8" spans="1:256" s="19" customFormat="1" ht="104.25" customHeight="1">
      <c r="A8" s="20" t="s">
        <v>9</v>
      </c>
      <c r="B8" s="20"/>
      <c r="C8" s="21" t="s">
        <v>10</v>
      </c>
      <c r="D8" s="22" t="s">
        <v>11</v>
      </c>
      <c r="E8" s="23" t="s">
        <v>12</v>
      </c>
      <c r="F8" s="23" t="s">
        <v>13</v>
      </c>
      <c r="G8" s="23" t="s">
        <v>14</v>
      </c>
      <c r="H8" s="23" t="s">
        <v>15</v>
      </c>
      <c r="I8" s="23" t="s">
        <v>16</v>
      </c>
      <c r="K8" s="24"/>
      <c r="IS8"/>
      <c r="IT8"/>
      <c r="IU8"/>
      <c r="IV8"/>
    </row>
    <row r="9" spans="1:256" s="19" customFormat="1" ht="28.5" customHeight="1">
      <c r="A9" s="25" t="s">
        <v>17</v>
      </c>
      <c r="B9" s="25"/>
      <c r="C9" s="26" t="s">
        <v>18</v>
      </c>
      <c r="D9" s="27">
        <v>0.8</v>
      </c>
      <c r="E9" s="28">
        <v>42103.6396</v>
      </c>
      <c r="F9" s="28"/>
      <c r="G9" s="28"/>
      <c r="H9" s="28"/>
      <c r="I9" s="28"/>
      <c r="IS9"/>
      <c r="IT9"/>
      <c r="IU9"/>
      <c r="IV9"/>
    </row>
    <row r="10" spans="1:256" s="19" customFormat="1" ht="28.5" customHeight="1">
      <c r="A10" s="25"/>
      <c r="B10" s="25"/>
      <c r="C10" s="26"/>
      <c r="D10" s="27">
        <v>1</v>
      </c>
      <c r="E10" s="28">
        <v>40414.70725</v>
      </c>
      <c r="F10" s="28"/>
      <c r="G10" s="28"/>
      <c r="H10" s="28"/>
      <c r="I10" s="28"/>
      <c r="IS10"/>
      <c r="IT10"/>
      <c r="IU10"/>
      <c r="IV10"/>
    </row>
    <row r="11" spans="1:256" s="19" customFormat="1" ht="28.5" customHeight="1">
      <c r="A11" s="25"/>
      <c r="B11" s="25"/>
      <c r="C11" s="26"/>
      <c r="D11" s="27">
        <v>1.2</v>
      </c>
      <c r="E11" s="28">
        <v>39664.3993</v>
      </c>
      <c r="F11" s="28">
        <v>47952.66505</v>
      </c>
      <c r="G11" s="28"/>
      <c r="H11" s="28"/>
      <c r="I11" s="28"/>
      <c r="IS11"/>
      <c r="IT11"/>
      <c r="IU11"/>
      <c r="IV11"/>
    </row>
    <row r="12" spans="1:256" s="19" customFormat="1" ht="28.5" customHeight="1">
      <c r="A12" s="25"/>
      <c r="B12" s="25"/>
      <c r="C12" s="26"/>
      <c r="D12" s="27">
        <v>1.4</v>
      </c>
      <c r="E12" s="28">
        <v>39664.3993</v>
      </c>
      <c r="F12" s="28">
        <v>47244.75295</v>
      </c>
      <c r="G12" s="28"/>
      <c r="H12" s="28"/>
      <c r="I12" s="28"/>
      <c r="IS12"/>
      <c r="IT12"/>
      <c r="IU12"/>
      <c r="IV12"/>
    </row>
    <row r="13" spans="1:256" s="19" customFormat="1" ht="28.5" customHeight="1">
      <c r="A13" s="25"/>
      <c r="B13" s="25"/>
      <c r="C13" s="26"/>
      <c r="D13" s="27">
        <v>1.6</v>
      </c>
      <c r="E13" s="28">
        <v>37255.72345</v>
      </c>
      <c r="F13" s="28">
        <v>45802.3081</v>
      </c>
      <c r="G13" s="28"/>
      <c r="H13" s="28"/>
      <c r="I13" s="28"/>
      <c r="IS13"/>
      <c r="IT13"/>
      <c r="IU13"/>
      <c r="IV13"/>
    </row>
    <row r="14" spans="1:256" s="19" customFormat="1" ht="28.5" customHeight="1">
      <c r="A14" s="25"/>
      <c r="B14" s="25"/>
      <c r="C14" s="26"/>
      <c r="D14" s="27">
        <v>2</v>
      </c>
      <c r="E14" s="28">
        <v>37255.72345</v>
      </c>
      <c r="F14" s="28"/>
      <c r="G14" s="28">
        <v>45364.285019</v>
      </c>
      <c r="H14" s="28"/>
      <c r="I14" s="28"/>
      <c r="IS14"/>
      <c r="IT14"/>
      <c r="IU14"/>
      <c r="IV14"/>
    </row>
    <row r="15" spans="1:256" s="19" customFormat="1" ht="28.5" customHeight="1">
      <c r="A15" s="25"/>
      <c r="B15" s="25"/>
      <c r="C15" s="26"/>
      <c r="D15" s="27">
        <v>3</v>
      </c>
      <c r="E15" s="28">
        <v>36738.0997</v>
      </c>
      <c r="F15" s="28"/>
      <c r="G15" s="28">
        <v>44820</v>
      </c>
      <c r="H15" s="28"/>
      <c r="I15" s="28"/>
      <c r="IS15"/>
      <c r="IT15"/>
      <c r="IU15"/>
      <c r="IV15"/>
    </row>
    <row r="16" spans="1:256" s="19" customFormat="1" ht="28.5" customHeight="1">
      <c r="A16" s="25"/>
      <c r="B16" s="25"/>
      <c r="C16" s="26"/>
      <c r="D16" s="27">
        <v>4</v>
      </c>
      <c r="E16" s="28">
        <v>36246.11065</v>
      </c>
      <c r="F16" s="28"/>
      <c r="G16" s="28">
        <v>44220</v>
      </c>
      <c r="H16" s="28"/>
      <c r="I16" s="28"/>
      <c r="IS16"/>
      <c r="IT16"/>
      <c r="IU16"/>
      <c r="IV16"/>
    </row>
    <row r="17" spans="1:256" s="19" customFormat="1" ht="35.25" customHeight="1">
      <c r="A17" s="25"/>
      <c r="B17" s="25"/>
      <c r="C17" s="26"/>
      <c r="D17" s="27">
        <v>5</v>
      </c>
      <c r="E17" s="28">
        <v>35707.78195</v>
      </c>
      <c r="F17" s="28"/>
      <c r="G17" s="28"/>
      <c r="H17" s="28"/>
      <c r="I17" s="28"/>
      <c r="IS17"/>
      <c r="IT17"/>
      <c r="IU17"/>
      <c r="IV17"/>
    </row>
    <row r="18" spans="1:256" s="19" customFormat="1" ht="28.5" customHeight="1">
      <c r="A18" s="25" t="s">
        <v>19</v>
      </c>
      <c r="B18" s="25"/>
      <c r="C18" s="26" t="s">
        <v>20</v>
      </c>
      <c r="D18" s="29">
        <v>0.8</v>
      </c>
      <c r="E18" s="28">
        <v>50513.66975</v>
      </c>
      <c r="F18" s="28">
        <v>68224.90635</v>
      </c>
      <c r="G18" s="28"/>
      <c r="H18" s="28">
        <v>75991.6462935</v>
      </c>
      <c r="I18" s="28">
        <v>67791.985591</v>
      </c>
      <c r="IS18"/>
      <c r="IT18"/>
      <c r="IU18"/>
      <c r="IV18"/>
    </row>
    <row r="19" spans="1:256" s="19" customFormat="1" ht="28.5" customHeight="1">
      <c r="A19" s="25"/>
      <c r="B19" s="25"/>
      <c r="C19" s="26"/>
      <c r="D19" s="29">
        <v>1</v>
      </c>
      <c r="E19" s="28">
        <v>46299.71945</v>
      </c>
      <c r="F19" s="28">
        <v>62244.99625</v>
      </c>
      <c r="G19" s="28"/>
      <c r="H19" s="28">
        <v>66978.2294265</v>
      </c>
      <c r="I19" s="28">
        <v>66355.876656</v>
      </c>
      <c r="IS19"/>
      <c r="IT19"/>
      <c r="IU19"/>
      <c r="IV19"/>
    </row>
    <row r="20" spans="1:256" s="19" customFormat="1" ht="28.5" customHeight="1">
      <c r="A20" s="25"/>
      <c r="B20" s="25"/>
      <c r="C20" s="26"/>
      <c r="D20" s="29">
        <v>1.2</v>
      </c>
      <c r="E20" s="28">
        <v>45303.90995</v>
      </c>
      <c r="F20" s="28">
        <v>53574.1819</v>
      </c>
      <c r="G20" s="28"/>
      <c r="H20" s="28">
        <v>58148.020487</v>
      </c>
      <c r="I20" s="28">
        <v>64778.323056</v>
      </c>
      <c r="IS20"/>
      <c r="IT20"/>
      <c r="IU20"/>
      <c r="IV20"/>
    </row>
    <row r="21" spans="1:256" s="19" customFormat="1" ht="28.5" customHeight="1">
      <c r="A21" s="25"/>
      <c r="B21" s="25"/>
      <c r="C21" s="26"/>
      <c r="D21" s="29">
        <v>1.4</v>
      </c>
      <c r="E21" s="28">
        <v>44317.95995</v>
      </c>
      <c r="F21" s="28">
        <v>53382.2917</v>
      </c>
      <c r="G21" s="28"/>
      <c r="H21" s="28">
        <v>55883.947756</v>
      </c>
      <c r="I21" s="28"/>
      <c r="IS21"/>
      <c r="IT21"/>
      <c r="IU21"/>
      <c r="IV21"/>
    </row>
    <row r="22" spans="1:256" s="19" customFormat="1" ht="28.5" customHeight="1">
      <c r="A22" s="25"/>
      <c r="B22" s="25"/>
      <c r="C22" s="26"/>
      <c r="D22" s="29">
        <v>1.6</v>
      </c>
      <c r="E22" s="28">
        <v>43368.4901</v>
      </c>
      <c r="F22" s="28">
        <v>52974.1084</v>
      </c>
      <c r="G22" s="28"/>
      <c r="H22" s="28">
        <v>56375.535042</v>
      </c>
      <c r="I22" s="28"/>
      <c r="IS22"/>
      <c r="IT22"/>
      <c r="IU22"/>
      <c r="IV22"/>
    </row>
    <row r="23" spans="1:256" s="19" customFormat="1" ht="28.5" customHeight="1">
      <c r="A23" s="25"/>
      <c r="B23" s="25"/>
      <c r="C23" s="26"/>
      <c r="D23" s="29">
        <v>2</v>
      </c>
      <c r="E23" s="28">
        <v>42350.9897</v>
      </c>
      <c r="F23" s="28">
        <v>51968.4394</v>
      </c>
      <c r="G23" s="28">
        <v>51793.5498621</v>
      </c>
      <c r="H23" s="28">
        <v>56354.593464</v>
      </c>
      <c r="I23" s="28"/>
      <c r="IS23"/>
      <c r="IT23"/>
      <c r="IU23"/>
      <c r="IV23"/>
    </row>
    <row r="24" spans="1:256" s="19" customFormat="1" ht="28.5" customHeight="1">
      <c r="A24" s="25"/>
      <c r="B24" s="25"/>
      <c r="C24" s="26"/>
      <c r="D24" s="29">
        <v>3</v>
      </c>
      <c r="E24" s="28">
        <v>41828.4362</v>
      </c>
      <c r="F24" s="28"/>
      <c r="G24" s="28">
        <v>51031</v>
      </c>
      <c r="H24" s="28"/>
      <c r="I24" s="28"/>
      <c r="IS24"/>
      <c r="IT24"/>
      <c r="IU24"/>
      <c r="IV24"/>
    </row>
    <row r="25" spans="1:256" s="19" customFormat="1" ht="28.5" customHeight="1">
      <c r="A25" s="25"/>
      <c r="B25" s="25"/>
      <c r="C25" s="26"/>
      <c r="D25" s="29">
        <v>4</v>
      </c>
      <c r="E25" s="28">
        <v>41306.86865</v>
      </c>
      <c r="F25" s="28"/>
      <c r="G25" s="28">
        <v>50394</v>
      </c>
      <c r="H25" s="28"/>
      <c r="I25" s="28"/>
      <c r="IS25"/>
      <c r="IT25"/>
      <c r="IU25"/>
      <c r="IV25"/>
    </row>
    <row r="26" spans="1:256" s="19" customFormat="1" ht="28.5" customHeight="1">
      <c r="A26" s="25"/>
      <c r="B26" s="25"/>
      <c r="C26" s="26"/>
      <c r="D26" s="29">
        <v>5</v>
      </c>
      <c r="E26" s="28">
        <v>40703.46725</v>
      </c>
      <c r="F26" s="28"/>
      <c r="G26" s="28"/>
      <c r="H26" s="28"/>
      <c r="I26" s="28"/>
      <c r="IS26"/>
      <c r="IT26"/>
      <c r="IU26"/>
      <c r="IV26"/>
    </row>
    <row r="27" spans="1:256" s="19" customFormat="1" ht="28.5" customHeight="1">
      <c r="A27" s="25" t="s">
        <v>21</v>
      </c>
      <c r="B27" s="25"/>
      <c r="C27" s="26" t="s">
        <v>22</v>
      </c>
      <c r="D27" s="29">
        <v>2</v>
      </c>
      <c r="E27" s="28">
        <v>37940</v>
      </c>
      <c r="F27" s="28">
        <v>48193</v>
      </c>
      <c r="G27" s="28">
        <v>48023.9359</v>
      </c>
      <c r="H27" s="28"/>
      <c r="I27" s="28"/>
      <c r="IS27"/>
      <c r="IT27"/>
      <c r="IU27"/>
      <c r="IV27"/>
    </row>
    <row r="28" spans="1:256" s="19" customFormat="1" ht="28.5" customHeight="1">
      <c r="A28" s="25"/>
      <c r="B28" s="25"/>
      <c r="C28" s="26"/>
      <c r="D28" s="29">
        <v>3</v>
      </c>
      <c r="E28" s="28">
        <v>37548.75</v>
      </c>
      <c r="F28" s="28"/>
      <c r="G28" s="28">
        <v>47687</v>
      </c>
      <c r="H28" s="28"/>
      <c r="I28" s="28"/>
      <c r="IS28"/>
      <c r="IT28"/>
      <c r="IU28"/>
      <c r="IV28"/>
    </row>
    <row r="29" spans="1:256" s="19" customFormat="1" ht="28.5" customHeight="1">
      <c r="A29" s="25"/>
      <c r="B29" s="25"/>
      <c r="C29" s="26"/>
      <c r="D29" s="29">
        <v>4</v>
      </c>
      <c r="E29" s="28">
        <v>37315</v>
      </c>
      <c r="F29" s="28"/>
      <c r="G29" s="28">
        <v>47390</v>
      </c>
      <c r="H29" s="28"/>
      <c r="I29" s="28"/>
      <c r="IS29"/>
      <c r="IT29"/>
      <c r="IU29"/>
      <c r="IV29"/>
    </row>
    <row r="30" spans="1:256" s="19" customFormat="1" ht="28.5" customHeight="1">
      <c r="A30" s="25"/>
      <c r="B30" s="25"/>
      <c r="C30" s="26"/>
      <c r="D30" s="29">
        <v>5</v>
      </c>
      <c r="E30" s="28">
        <v>37320</v>
      </c>
      <c r="F30" s="28"/>
      <c r="G30" s="28"/>
      <c r="H30" s="28"/>
      <c r="I30" s="28"/>
      <c r="IS30"/>
      <c r="IT30"/>
      <c r="IU30"/>
      <c r="IV30"/>
    </row>
    <row r="31" spans="1:256" s="19" customFormat="1" ht="28.5" customHeight="1">
      <c r="A31" s="25" t="s">
        <v>23</v>
      </c>
      <c r="B31" s="25"/>
      <c r="C31" s="26" t="s">
        <v>24</v>
      </c>
      <c r="D31" s="29">
        <v>2</v>
      </c>
      <c r="E31" s="28">
        <v>46042.3377</v>
      </c>
      <c r="F31" s="30">
        <v>50310</v>
      </c>
      <c r="G31" s="30">
        <v>50133.103</v>
      </c>
      <c r="H31" s="28"/>
      <c r="I31" s="28"/>
      <c r="IS31"/>
      <c r="IT31"/>
      <c r="IU31"/>
      <c r="IV31"/>
    </row>
    <row r="32" spans="1:256" s="19" customFormat="1" ht="28.5" customHeight="1">
      <c r="A32" s="25"/>
      <c r="B32" s="25"/>
      <c r="C32" s="26"/>
      <c r="D32" s="29">
        <v>3</v>
      </c>
      <c r="E32" s="28">
        <v>45434.7747</v>
      </c>
      <c r="F32" s="28"/>
      <c r="G32" s="28">
        <v>49524</v>
      </c>
      <c r="H32" s="28"/>
      <c r="I32" s="28"/>
      <c r="IS32"/>
      <c r="IT32"/>
      <c r="IU32"/>
      <c r="IV32"/>
    </row>
    <row r="33" spans="1:256" s="19" customFormat="1" ht="28.5" customHeight="1">
      <c r="A33" s="25"/>
      <c r="B33" s="25"/>
      <c r="C33" s="26"/>
      <c r="D33" s="29">
        <v>4</v>
      </c>
      <c r="E33" s="28">
        <v>44829.3435</v>
      </c>
      <c r="F33" s="28"/>
      <c r="G33" s="28">
        <v>48864</v>
      </c>
      <c r="H33" s="28"/>
      <c r="I33" s="28"/>
      <c r="IS33"/>
      <c r="IT33"/>
      <c r="IU33"/>
      <c r="IV33"/>
    </row>
    <row r="34" spans="1:256" s="19" customFormat="1" ht="28.5" customHeight="1">
      <c r="A34" s="25"/>
      <c r="B34" s="25"/>
      <c r="C34" s="26"/>
      <c r="D34" s="29">
        <v>5</v>
      </c>
      <c r="E34" s="28"/>
      <c r="F34" s="28"/>
      <c r="G34" s="28"/>
      <c r="H34" s="28"/>
      <c r="I34" s="28"/>
      <c r="IS34"/>
      <c r="IT34"/>
      <c r="IU34"/>
      <c r="IV34"/>
    </row>
    <row r="35" spans="1:256" s="19" customFormat="1" ht="28.5" customHeight="1">
      <c r="A35" s="25" t="s">
        <v>25</v>
      </c>
      <c r="B35" s="25"/>
      <c r="C35" s="26" t="s">
        <v>26</v>
      </c>
      <c r="D35" s="29">
        <v>2</v>
      </c>
      <c r="E35" s="28">
        <v>26000</v>
      </c>
      <c r="F35" s="28"/>
      <c r="G35" s="28">
        <v>35000</v>
      </c>
      <c r="H35" s="28"/>
      <c r="I35" s="28"/>
      <c r="IS35"/>
      <c r="IT35"/>
      <c r="IU35"/>
      <c r="IV35"/>
    </row>
    <row r="36" spans="1:256" s="19" customFormat="1" ht="28.5" customHeight="1">
      <c r="A36" s="25"/>
      <c r="B36" s="25"/>
      <c r="C36" s="26"/>
      <c r="D36" s="29">
        <v>3</v>
      </c>
      <c r="E36" s="28">
        <v>26000</v>
      </c>
      <c r="F36" s="28"/>
      <c r="G36" s="28">
        <v>35000</v>
      </c>
      <c r="H36" s="28"/>
      <c r="I36" s="28"/>
      <c r="IS36"/>
      <c r="IT36"/>
      <c r="IU36"/>
      <c r="IV36"/>
    </row>
    <row r="37" spans="1:256" s="19" customFormat="1" ht="28.5" customHeight="1">
      <c r="A37" s="25"/>
      <c r="B37" s="25"/>
      <c r="C37" s="26"/>
      <c r="D37" s="29">
        <v>4</v>
      </c>
      <c r="E37" s="28">
        <v>26000</v>
      </c>
      <c r="F37" s="28"/>
      <c r="G37" s="28">
        <v>35000</v>
      </c>
      <c r="H37" s="28"/>
      <c r="I37" s="28"/>
      <c r="IS37"/>
      <c r="IT37"/>
      <c r="IU37"/>
      <c r="IV37"/>
    </row>
    <row r="38" spans="1:256" s="19" customFormat="1" ht="28.5" customHeight="1">
      <c r="A38" s="25"/>
      <c r="B38" s="25"/>
      <c r="C38" s="26"/>
      <c r="D38" s="29">
        <v>5</v>
      </c>
      <c r="E38" s="28">
        <v>26000</v>
      </c>
      <c r="F38" s="28"/>
      <c r="G38" s="28">
        <v>35000</v>
      </c>
      <c r="H38" s="28"/>
      <c r="I38" s="28"/>
      <c r="IS38"/>
      <c r="IT38"/>
      <c r="IU38"/>
      <c r="IV38"/>
    </row>
    <row r="39" spans="1:256" s="19" customFormat="1" ht="28.5" customHeight="1">
      <c r="A39" s="25" t="s">
        <v>27</v>
      </c>
      <c r="B39" s="25"/>
      <c r="C39" s="26" t="s">
        <v>28</v>
      </c>
      <c r="D39" s="29">
        <v>2</v>
      </c>
      <c r="E39" s="28"/>
      <c r="F39" s="28"/>
      <c r="G39" s="28"/>
      <c r="H39" s="28"/>
      <c r="I39" s="28"/>
      <c r="IS39"/>
      <c r="IT39"/>
      <c r="IU39"/>
      <c r="IV39"/>
    </row>
    <row r="40" spans="1:256" s="19" customFormat="1" ht="28.5" customHeight="1">
      <c r="A40" s="25"/>
      <c r="B40" s="25"/>
      <c r="C40" s="26"/>
      <c r="D40" s="29">
        <v>3</v>
      </c>
      <c r="E40" s="28">
        <v>78218</v>
      </c>
      <c r="F40" s="28"/>
      <c r="G40" s="28"/>
      <c r="H40" s="28"/>
      <c r="I40" s="28"/>
      <c r="IS40"/>
      <c r="IT40"/>
      <c r="IU40"/>
      <c r="IV40"/>
    </row>
    <row r="41" spans="1:256" s="19" customFormat="1" ht="28.5" customHeight="1">
      <c r="A41" s="25"/>
      <c r="B41" s="25"/>
      <c r="C41" s="26"/>
      <c r="D41" s="29">
        <v>4</v>
      </c>
      <c r="E41" s="28">
        <v>77115</v>
      </c>
      <c r="F41" s="28"/>
      <c r="G41" s="28"/>
      <c r="H41" s="28"/>
      <c r="I41" s="28"/>
      <c r="IS41"/>
      <c r="IT41"/>
      <c r="IU41"/>
      <c r="IV41"/>
    </row>
    <row r="42" spans="1:256" s="19" customFormat="1" ht="28.5" customHeight="1">
      <c r="A42" s="25"/>
      <c r="B42" s="25"/>
      <c r="C42" s="26"/>
      <c r="D42" s="29">
        <v>5</v>
      </c>
      <c r="E42" s="28">
        <v>77115</v>
      </c>
      <c r="F42" s="28"/>
      <c r="G42" s="28"/>
      <c r="H42" s="28"/>
      <c r="I42" s="28"/>
      <c r="IS42"/>
      <c r="IT42"/>
      <c r="IU42"/>
      <c r="IV42"/>
    </row>
    <row r="43" spans="1:256" s="19" customFormat="1" ht="28.5" customHeight="1">
      <c r="A43" s="25" t="s">
        <v>29</v>
      </c>
      <c r="B43" s="25"/>
      <c r="C43" s="26" t="s">
        <v>28</v>
      </c>
      <c r="D43" s="29">
        <v>2</v>
      </c>
      <c r="E43" s="28"/>
      <c r="F43" s="30"/>
      <c r="G43" s="30"/>
      <c r="H43" s="28"/>
      <c r="I43" s="28"/>
      <c r="IS43"/>
      <c r="IT43"/>
      <c r="IU43"/>
      <c r="IV43"/>
    </row>
    <row r="44" spans="1:256" s="19" customFormat="1" ht="28.5" customHeight="1">
      <c r="A44" s="25"/>
      <c r="B44" s="25"/>
      <c r="C44" s="26"/>
      <c r="D44" s="29">
        <v>3</v>
      </c>
      <c r="E44" s="28"/>
      <c r="F44" s="28"/>
      <c r="G44" s="28"/>
      <c r="H44" s="28"/>
      <c r="I44" s="28"/>
      <c r="IS44"/>
      <c r="IT44"/>
      <c r="IU44"/>
      <c r="IV44"/>
    </row>
    <row r="45" spans="1:256" s="19" customFormat="1" ht="28.5" customHeight="1">
      <c r="A45" s="25"/>
      <c r="B45" s="25"/>
      <c r="C45" s="26"/>
      <c r="D45" s="29">
        <v>4</v>
      </c>
      <c r="E45" s="28">
        <v>78218</v>
      </c>
      <c r="F45" s="28"/>
      <c r="G45" s="28"/>
      <c r="H45" s="28"/>
      <c r="I45" s="28"/>
      <c r="IS45"/>
      <c r="IT45"/>
      <c r="IU45"/>
      <c r="IV45"/>
    </row>
    <row r="46" spans="1:256" s="19" customFormat="1" ht="28.5" customHeight="1">
      <c r="A46" s="25"/>
      <c r="B46" s="25"/>
      <c r="C46" s="26"/>
      <c r="D46" s="29">
        <v>5</v>
      </c>
      <c r="E46" s="28"/>
      <c r="F46" s="28"/>
      <c r="G46" s="28"/>
      <c r="H46" s="28"/>
      <c r="I46" s="28"/>
      <c r="IS46"/>
      <c r="IT46"/>
      <c r="IU46"/>
      <c r="IV46"/>
    </row>
    <row r="47" spans="1:256" s="19" customFormat="1" ht="28.5" customHeight="1">
      <c r="A47" s="25" t="s">
        <v>30</v>
      </c>
      <c r="B47" s="25"/>
      <c r="C47" s="31" t="s">
        <v>26</v>
      </c>
      <c r="D47" s="29">
        <v>2</v>
      </c>
      <c r="E47" s="28">
        <v>79834</v>
      </c>
      <c r="F47" s="30">
        <v>83284.8019</v>
      </c>
      <c r="G47" s="30">
        <v>82987</v>
      </c>
      <c r="H47" s="28"/>
      <c r="I47" s="28"/>
      <c r="IS47"/>
      <c r="IT47"/>
      <c r="IU47"/>
      <c r="IV47"/>
    </row>
    <row r="48" spans="1:256" s="19" customFormat="1" ht="28.5" customHeight="1">
      <c r="A48" s="25"/>
      <c r="B48" s="25"/>
      <c r="C48" s="31"/>
      <c r="D48" s="29">
        <v>3</v>
      </c>
      <c r="E48" s="28">
        <v>78182</v>
      </c>
      <c r="F48" s="28"/>
      <c r="G48" s="28">
        <v>83161</v>
      </c>
      <c r="H48" s="28"/>
      <c r="I48" s="28"/>
      <c r="IS48"/>
      <c r="IT48"/>
      <c r="IU48"/>
      <c r="IV48"/>
    </row>
    <row r="49" spans="1:256" s="19" customFormat="1" ht="28.5" customHeight="1">
      <c r="A49" s="25"/>
      <c r="B49" s="25"/>
      <c r="C49" s="31"/>
      <c r="D49" s="29">
        <v>4</v>
      </c>
      <c r="E49" s="28">
        <v>75769</v>
      </c>
      <c r="F49" s="28"/>
      <c r="G49" s="28">
        <v>82334</v>
      </c>
      <c r="H49" s="28"/>
      <c r="I49" s="28"/>
      <c r="IS49"/>
      <c r="IT49"/>
      <c r="IU49"/>
      <c r="IV49"/>
    </row>
    <row r="50" spans="1:256" s="19" customFormat="1" ht="28.5" customHeight="1">
      <c r="A50" s="25"/>
      <c r="B50" s="25"/>
      <c r="C50" s="31"/>
      <c r="D50" s="29">
        <v>5</v>
      </c>
      <c r="E50" s="28">
        <v>75769</v>
      </c>
      <c r="F50" s="28"/>
      <c r="G50" s="28">
        <v>82334</v>
      </c>
      <c r="H50" s="28"/>
      <c r="I50" s="28"/>
      <c r="IS50"/>
      <c r="IT50"/>
      <c r="IU50"/>
      <c r="IV50"/>
    </row>
    <row r="51" spans="1:256" s="19" customFormat="1" ht="28.5" customHeight="1">
      <c r="A51" s="25" t="s">
        <v>31</v>
      </c>
      <c r="B51" s="25"/>
      <c r="C51" s="31" t="s">
        <v>26</v>
      </c>
      <c r="D51" s="29">
        <v>1.6</v>
      </c>
      <c r="E51" s="28"/>
      <c r="F51" s="28">
        <v>97923</v>
      </c>
      <c r="G51" s="28"/>
      <c r="H51" s="28"/>
      <c r="I51" s="28"/>
      <c r="IS51"/>
      <c r="IT51"/>
      <c r="IU51"/>
      <c r="IV51"/>
    </row>
    <row r="52" spans="1:256" s="19" customFormat="1" ht="28.5" customHeight="1">
      <c r="A52" s="25"/>
      <c r="B52" s="25"/>
      <c r="C52" s="31"/>
      <c r="D52" s="29">
        <v>2</v>
      </c>
      <c r="E52" s="28">
        <v>91575</v>
      </c>
      <c r="F52" s="30">
        <v>92057.1245152864</v>
      </c>
      <c r="G52" s="30">
        <v>91726.984672</v>
      </c>
      <c r="H52" s="28"/>
      <c r="I52" s="28"/>
      <c r="IS52"/>
      <c r="IT52"/>
      <c r="IU52"/>
      <c r="IV52"/>
    </row>
    <row r="53" spans="1:256" s="19" customFormat="1" ht="28.5" customHeight="1">
      <c r="A53" s="25"/>
      <c r="B53" s="25"/>
      <c r="C53" s="31"/>
      <c r="D53" s="29">
        <v>3</v>
      </c>
      <c r="E53" s="28">
        <v>88748</v>
      </c>
      <c r="F53" s="28"/>
      <c r="G53" s="28">
        <v>90900.808888</v>
      </c>
      <c r="H53" s="28"/>
      <c r="I53" s="28"/>
      <c r="IS53"/>
      <c r="IT53"/>
      <c r="IU53"/>
      <c r="IV53"/>
    </row>
    <row r="54" spans="1:256" s="19" customFormat="1" ht="28.5" customHeight="1">
      <c r="A54" s="25"/>
      <c r="B54" s="25"/>
      <c r="C54" s="31"/>
      <c r="D54" s="29">
        <v>4</v>
      </c>
      <c r="E54" s="28">
        <v>88922</v>
      </c>
      <c r="F54" s="28"/>
      <c r="G54" s="28">
        <v>90074.633104</v>
      </c>
      <c r="H54" s="28"/>
      <c r="I54" s="28"/>
      <c r="IS54"/>
      <c r="IT54"/>
      <c r="IU54"/>
      <c r="IV54"/>
    </row>
    <row r="55" spans="1:256" s="19" customFormat="1" ht="28.5" customHeight="1">
      <c r="A55" s="25"/>
      <c r="B55" s="25"/>
      <c r="C55" s="31"/>
      <c r="D55" s="29">
        <v>5</v>
      </c>
      <c r="E55" s="28">
        <v>88922</v>
      </c>
      <c r="F55" s="28"/>
      <c r="G55" s="28">
        <v>90074.633104</v>
      </c>
      <c r="H55" s="28"/>
      <c r="I55" s="28"/>
      <c r="IS55"/>
      <c r="IT55"/>
      <c r="IU55"/>
      <c r="IV55"/>
    </row>
    <row r="56" spans="1:256" s="19" customFormat="1" ht="28.5" customHeight="1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/>
      <c r="K56"/>
      <c r="IS56"/>
      <c r="IT56"/>
      <c r="IU56"/>
      <c r="IV56"/>
    </row>
    <row r="57" spans="1:256" s="19" customFormat="1" ht="28.5" customHeight="1">
      <c r="A57" s="25" t="s">
        <v>33</v>
      </c>
      <c r="B57" s="25"/>
      <c r="C57" s="31" t="s">
        <v>34</v>
      </c>
      <c r="D57" s="33">
        <v>1.2</v>
      </c>
      <c r="E57" s="28">
        <v>69152.9345</v>
      </c>
      <c r="F57" s="28"/>
      <c r="G57" s="28"/>
      <c r="H57" s="28"/>
      <c r="I57" s="28"/>
      <c r="IS57"/>
      <c r="IT57"/>
      <c r="IU57"/>
      <c r="IV57"/>
    </row>
    <row r="58" spans="1:256" s="19" customFormat="1" ht="28.5" customHeight="1">
      <c r="A58" s="25"/>
      <c r="B58" s="25"/>
      <c r="C58" s="31"/>
      <c r="D58" s="33">
        <v>1.4</v>
      </c>
      <c r="E58" s="28">
        <v>66271.157</v>
      </c>
      <c r="F58" s="28"/>
      <c r="G58" s="28"/>
      <c r="H58" s="28"/>
      <c r="I58" s="28"/>
      <c r="IS58"/>
      <c r="IT58"/>
      <c r="IU58"/>
      <c r="IV58"/>
    </row>
    <row r="59" spans="1:256" s="19" customFormat="1" ht="28.5" customHeight="1">
      <c r="A59" s="25"/>
      <c r="B59" s="25"/>
      <c r="C59" s="31"/>
      <c r="D59" s="33">
        <v>1.6</v>
      </c>
      <c r="E59" s="28">
        <v>63917.2565</v>
      </c>
      <c r="F59" s="28"/>
      <c r="G59" s="28"/>
      <c r="H59" s="28"/>
      <c r="I59" s="28"/>
      <c r="IS59"/>
      <c r="IT59"/>
      <c r="IU59"/>
      <c r="IV59"/>
    </row>
    <row r="60" spans="1:256" s="19" customFormat="1" ht="28.5" customHeight="1">
      <c r="A60" s="25"/>
      <c r="B60" s="25"/>
      <c r="C60" s="31"/>
      <c r="D60" s="33">
        <v>1.8</v>
      </c>
      <c r="E60" s="28">
        <v>61945.7975</v>
      </c>
      <c r="F60" s="28"/>
      <c r="G60" s="28"/>
      <c r="H60" s="28"/>
      <c r="I60" s="28"/>
      <c r="IS60"/>
      <c r="IT60"/>
      <c r="IU60"/>
      <c r="IV60"/>
    </row>
    <row r="61" spans="1:256" s="19" customFormat="1" ht="28.5" customHeight="1">
      <c r="A61" s="25"/>
      <c r="B61" s="25"/>
      <c r="C61" s="31"/>
      <c r="D61" s="33">
        <v>2</v>
      </c>
      <c r="E61" s="28">
        <v>60703.6706</v>
      </c>
      <c r="F61" s="28"/>
      <c r="G61" s="28"/>
      <c r="H61" s="28"/>
      <c r="I61" s="28"/>
      <c r="IS61"/>
      <c r="IT61"/>
      <c r="IU61"/>
      <c r="IV61"/>
    </row>
    <row r="62" spans="1:256" s="19" customFormat="1" ht="28.5" customHeight="1">
      <c r="A62" s="25"/>
      <c r="B62" s="25"/>
      <c r="C62" s="31"/>
      <c r="D62" s="33">
        <v>2.5</v>
      </c>
      <c r="E62" s="28">
        <v>57187.3634</v>
      </c>
      <c r="F62" s="28"/>
      <c r="G62" s="28"/>
      <c r="H62" s="28"/>
      <c r="I62" s="28"/>
      <c r="IS62"/>
      <c r="IT62"/>
      <c r="IU62"/>
      <c r="IV62"/>
    </row>
    <row r="63" spans="1:256" s="19" customFormat="1" ht="28.5" customHeight="1">
      <c r="A63" s="25"/>
      <c r="B63" s="25"/>
      <c r="C63" s="31"/>
      <c r="D63" s="33">
        <v>3</v>
      </c>
      <c r="E63" s="28">
        <v>55367.8037</v>
      </c>
      <c r="F63" s="28"/>
      <c r="G63" s="28"/>
      <c r="H63" s="28"/>
      <c r="I63" s="28"/>
      <c r="IS63"/>
      <c r="IT63"/>
      <c r="IU63"/>
      <c r="IV63"/>
    </row>
    <row r="64" spans="1:256" s="19" customFormat="1" ht="28.5" customHeight="1">
      <c r="A64" s="25"/>
      <c r="B64" s="25"/>
      <c r="C64" s="31"/>
      <c r="D64" s="33">
        <v>4</v>
      </c>
      <c r="E64" s="28">
        <v>52545.2777</v>
      </c>
      <c r="F64" s="28"/>
      <c r="G64" s="28"/>
      <c r="H64" s="28"/>
      <c r="I64" s="28"/>
      <c r="IS64"/>
      <c r="IT64"/>
      <c r="IU64"/>
      <c r="IV64"/>
    </row>
    <row r="65" spans="1:256" s="19" customFormat="1" ht="28.5" customHeight="1">
      <c r="A65" s="25"/>
      <c r="B65" s="25"/>
      <c r="C65" s="31"/>
      <c r="D65" s="33">
        <v>5</v>
      </c>
      <c r="E65" s="28">
        <v>52335.2042</v>
      </c>
      <c r="F65" s="28"/>
      <c r="G65" s="28"/>
      <c r="H65" s="28"/>
      <c r="I65" s="28"/>
      <c r="IS65"/>
      <c r="IT65"/>
      <c r="IU65"/>
      <c r="IV65"/>
    </row>
    <row r="66" spans="1:256" s="19" customFormat="1" ht="28.5" customHeight="1">
      <c r="A66" s="25"/>
      <c r="B66" s="25"/>
      <c r="C66" s="31"/>
      <c r="D66" s="33">
        <v>6</v>
      </c>
      <c r="E66" s="28">
        <v>49624.7174</v>
      </c>
      <c r="F66" s="28"/>
      <c r="G66" s="28"/>
      <c r="H66" s="28"/>
      <c r="I66" s="28"/>
      <c r="IS66"/>
      <c r="IT66"/>
      <c r="IU66"/>
      <c r="IV66"/>
    </row>
    <row r="67" spans="1:256" s="19" customFormat="1" ht="26.25" customHeight="1">
      <c r="A67" s="34" t="s">
        <v>35</v>
      </c>
      <c r="B67" s="17"/>
      <c r="C67" s="35"/>
      <c r="D67" s="36"/>
      <c r="E67" s="36"/>
      <c r="F67" s="36"/>
      <c r="G67" s="36"/>
      <c r="IS67"/>
      <c r="IT67"/>
      <c r="IU67"/>
      <c r="IV67"/>
    </row>
    <row r="68" spans="1:10" ht="35.25" customHeight="1">
      <c r="A68" s="37" t="s">
        <v>36</v>
      </c>
      <c r="B68" s="37"/>
      <c r="C68" s="37"/>
      <c r="D68" s="37"/>
      <c r="E68" s="37"/>
      <c r="F68" s="37"/>
      <c r="G68" s="37"/>
      <c r="H68" s="37"/>
      <c r="I68" s="37"/>
      <c r="J68" s="38"/>
    </row>
    <row r="69" spans="1:10" ht="56.25" customHeight="1">
      <c r="A69" s="39" t="s">
        <v>37</v>
      </c>
      <c r="B69" s="40" t="s">
        <v>38</v>
      </c>
      <c r="C69" s="41" t="s">
        <v>11</v>
      </c>
      <c r="D69" s="42" t="s">
        <v>39</v>
      </c>
      <c r="E69" s="43" t="s">
        <v>40</v>
      </c>
      <c r="F69" s="44" t="s">
        <v>41</v>
      </c>
      <c r="G69" s="45" t="s">
        <v>42</v>
      </c>
      <c r="H69" s="45"/>
      <c r="I69" s="45"/>
      <c r="J69" s="46"/>
    </row>
    <row r="70" spans="1:10" ht="41.25" customHeight="1">
      <c r="A70" s="39"/>
      <c r="B70" s="40"/>
      <c r="C70" s="41"/>
      <c r="D70" s="42"/>
      <c r="E70" s="47" t="s">
        <v>43</v>
      </c>
      <c r="F70" s="44"/>
      <c r="G70" s="48" t="s">
        <v>44</v>
      </c>
      <c r="H70" s="49" t="s">
        <v>11</v>
      </c>
      <c r="I70" s="50" t="s">
        <v>39</v>
      </c>
      <c r="J70" s="51"/>
    </row>
    <row r="71" spans="1:10" ht="33" customHeight="1">
      <c r="A71" s="39"/>
      <c r="B71" s="52" t="s">
        <v>45</v>
      </c>
      <c r="C71" s="53">
        <v>0.8</v>
      </c>
      <c r="D71" s="54">
        <f>81659.2072451472*1.03</f>
        <v>84108.98346250162</v>
      </c>
      <c r="E71" s="55">
        <f>72574*1.01*1.03</f>
        <v>75498.73220000001</v>
      </c>
      <c r="F71" s="55">
        <f>1.08*71387.6113125*1.01*1.03</f>
        <v>80205.69461226526</v>
      </c>
      <c r="G71" s="56" t="s">
        <v>46</v>
      </c>
      <c r="H71" s="57">
        <v>1.2</v>
      </c>
      <c r="I71" s="58">
        <f>1.05*133730.7504*1.01*1.03</f>
        <v>146076.104623176</v>
      </c>
      <c r="J71" s="59"/>
    </row>
    <row r="72" spans="1:10" ht="33" customHeight="1">
      <c r="A72" s="39"/>
      <c r="B72" s="52"/>
      <c r="C72" s="53">
        <v>1</v>
      </c>
      <c r="D72" s="54">
        <f>81111.1588743744*1.03</f>
        <v>83544.49364060564</v>
      </c>
      <c r="E72" s="55">
        <f>67673*1.03</f>
        <v>69703.19</v>
      </c>
      <c r="F72" s="55">
        <f>1.08*67964.232*1.01*1.03</f>
        <v>76359.44579356801</v>
      </c>
      <c r="G72" s="56" t="s">
        <v>47</v>
      </c>
      <c r="H72" s="57">
        <v>1.2</v>
      </c>
      <c r="I72" s="58">
        <f>1.05*133730.7504*1.01*1.03</f>
        <v>146076.104623176</v>
      </c>
      <c r="J72" s="51"/>
    </row>
    <row r="73" spans="1:256" s="66" customFormat="1" ht="33" customHeight="1">
      <c r="A73" s="39"/>
      <c r="B73" s="52"/>
      <c r="C73" s="60">
        <v>1.2</v>
      </c>
      <c r="D73" s="61">
        <f>73438.4816835552*1.03</f>
        <v>75641.63613406186</v>
      </c>
      <c r="E73" s="62">
        <f>62304*1.03</f>
        <v>64173.12</v>
      </c>
      <c r="F73" s="62">
        <f>1.08*64197.4921875*1.01*1.03</f>
        <v>72127.42321246876</v>
      </c>
      <c r="G73" s="63" t="s">
        <v>48</v>
      </c>
      <c r="H73" s="64">
        <v>1.2</v>
      </c>
      <c r="I73" s="65">
        <f>1.05*112074.3*1.01*1.03</f>
        <v>122420.43900450002</v>
      </c>
      <c r="J73" s="59"/>
      <c r="IS73"/>
      <c r="IT73"/>
      <c r="IU73"/>
      <c r="IV73"/>
    </row>
    <row r="74" spans="1:10" ht="32.25" customHeight="1">
      <c r="A74" s="67" t="s">
        <v>49</v>
      </c>
      <c r="B74" s="68" t="s">
        <v>50</v>
      </c>
      <c r="C74" s="53">
        <v>0.8</v>
      </c>
      <c r="D74" s="54">
        <f>81659.2072451472*1.03</f>
        <v>84108.98346250162</v>
      </c>
      <c r="E74" s="55">
        <f>73300*1.03</f>
        <v>75499</v>
      </c>
      <c r="F74" s="55">
        <f>1.08*71387.6113125*1.01*1.03</f>
        <v>80205.69461226526</v>
      </c>
      <c r="G74" s="69"/>
      <c r="H74" s="70"/>
      <c r="I74" s="71"/>
      <c r="J74" s="59"/>
    </row>
    <row r="75" spans="1:10" ht="28.5" customHeight="1">
      <c r="A75" s="67"/>
      <c r="B75" s="68"/>
      <c r="C75" s="53">
        <v>1</v>
      </c>
      <c r="D75" s="54">
        <f>81111.1588743744*1.03</f>
        <v>83544.49364060564</v>
      </c>
      <c r="E75" s="55">
        <f>1.08*62039.84375*1.01*1.03</f>
        <v>69703.25340937501</v>
      </c>
      <c r="F75" s="55">
        <f>1.08*67964.232*1.01*1.03</f>
        <v>76359.44579356801</v>
      </c>
      <c r="G75" s="69"/>
      <c r="H75" s="72"/>
      <c r="I75" s="73"/>
      <c r="J75" s="74"/>
    </row>
    <row r="76" spans="1:10" ht="28.5" customHeight="1">
      <c r="A76" s="67"/>
      <c r="B76" s="68"/>
      <c r="C76" s="75">
        <v>1.2</v>
      </c>
      <c r="D76" s="54">
        <f>73438.4816835552*1.03</f>
        <v>75641.63613406186</v>
      </c>
      <c r="E76" s="55">
        <f>1.08*57117.96875*1.01*1.03</f>
        <v>64173.40872187501</v>
      </c>
      <c r="F76" s="55">
        <f>1.08*64197.4921875*1.01*1.03</f>
        <v>72127.42321246876</v>
      </c>
      <c r="G76" s="76"/>
      <c r="H76" s="72"/>
      <c r="I76" s="73"/>
      <c r="J76" s="74"/>
    </row>
    <row r="77" spans="1:10" ht="28.5" customHeight="1">
      <c r="A77" s="67"/>
      <c r="B77" s="68"/>
      <c r="C77" s="77">
        <v>1.6</v>
      </c>
      <c r="D77" s="78"/>
      <c r="E77" s="62">
        <f>1.08*57117.96875*1.01*1.03</f>
        <v>64173.40872187501</v>
      </c>
      <c r="F77" s="79"/>
      <c r="G77" s="80"/>
      <c r="H77" s="81"/>
      <c r="I77" s="82"/>
      <c r="J77" s="74"/>
    </row>
    <row r="78" spans="1:10" ht="36.75" customHeight="1">
      <c r="A78" s="83"/>
      <c r="B78" s="84" t="s">
        <v>38</v>
      </c>
      <c r="C78" s="85" t="s">
        <v>11</v>
      </c>
      <c r="D78" s="86" t="s">
        <v>51</v>
      </c>
      <c r="E78" s="87" t="s">
        <v>52</v>
      </c>
      <c r="F78" s="88"/>
      <c r="G78" s="89"/>
      <c r="H78" s="84"/>
      <c r="I78" s="90"/>
      <c r="J78" s="74"/>
    </row>
    <row r="79" spans="1:10" ht="30.75" customHeight="1">
      <c r="A79" s="83"/>
      <c r="B79" s="52" t="s">
        <v>45</v>
      </c>
      <c r="C79" s="91">
        <v>0.8</v>
      </c>
      <c r="D79" s="55">
        <f>73300*1.03</f>
        <v>75499</v>
      </c>
      <c r="E79" s="92">
        <f>1000+75499</f>
        <v>76499</v>
      </c>
      <c r="F79" s="93"/>
      <c r="G79" s="93"/>
      <c r="H79" s="94"/>
      <c r="I79" s="95"/>
      <c r="J79" s="96"/>
    </row>
    <row r="80" spans="1:10" ht="30.75" customHeight="1">
      <c r="A80" s="83"/>
      <c r="B80" s="52"/>
      <c r="C80" s="97">
        <v>1</v>
      </c>
      <c r="D80" s="55">
        <f>1.08*62039.84375*1.01*1.03</f>
        <v>69703.25340937501</v>
      </c>
      <c r="E80" s="98">
        <f>1000+69703.253409375</f>
        <v>70703.253409375</v>
      </c>
      <c r="F80" s="99"/>
      <c r="G80" s="99"/>
      <c r="H80" s="100"/>
      <c r="I80" s="101"/>
      <c r="J80" s="74"/>
    </row>
    <row r="81" spans="1:10" ht="30.75" customHeight="1">
      <c r="A81" s="83"/>
      <c r="B81" s="52"/>
      <c r="C81" s="53">
        <v>1.2</v>
      </c>
      <c r="D81" s="55">
        <f>1.08*57117.96875*1.01*1.03</f>
        <v>64173.40872187501</v>
      </c>
      <c r="E81" s="102">
        <f>1000+64173.408721875</f>
        <v>65173.408721875</v>
      </c>
      <c r="F81" s="103"/>
      <c r="G81" s="104"/>
      <c r="H81" s="105"/>
      <c r="I81" s="106"/>
      <c r="J81" s="107"/>
    </row>
    <row r="82" spans="1:10" ht="30.75" customHeight="1">
      <c r="A82" s="83"/>
      <c r="B82" s="52"/>
      <c r="C82" s="60">
        <v>1.6</v>
      </c>
      <c r="D82" s="108">
        <v>64173</v>
      </c>
      <c r="E82" s="108">
        <f>1000+64173</f>
        <v>65173</v>
      </c>
      <c r="F82" s="109"/>
      <c r="G82" s="110"/>
      <c r="H82" s="110"/>
      <c r="I82" s="111"/>
      <c r="J82" s="112"/>
    </row>
    <row r="83" spans="1:10" ht="21.75" customHeight="1">
      <c r="A83" s="113"/>
      <c r="B83" s="114"/>
      <c r="C83" s="115"/>
      <c r="D83" s="116"/>
      <c r="E83" s="117"/>
      <c r="F83" s="118"/>
      <c r="G83" s="112"/>
      <c r="H83" s="112"/>
      <c r="I83" s="112"/>
      <c r="J83" s="112"/>
    </row>
    <row r="84" spans="1:256" s="19" customFormat="1" ht="66.75" customHeight="1">
      <c r="A84" s="119" t="s">
        <v>53</v>
      </c>
      <c r="B84" s="119"/>
      <c r="C84" s="119"/>
      <c r="D84" s="119"/>
      <c r="E84" s="119"/>
      <c r="F84" s="119"/>
      <c r="G84" s="119"/>
      <c r="H84" s="119"/>
      <c r="I84" s="119"/>
      <c r="IS84"/>
      <c r="IT84"/>
      <c r="IU84"/>
      <c r="IV84"/>
    </row>
    <row r="85" spans="1:9" ht="33.75" customHeight="1">
      <c r="A85" s="120" t="s">
        <v>54</v>
      </c>
      <c r="B85" s="120"/>
      <c r="C85" s="120"/>
      <c r="D85" s="120"/>
      <c r="E85" s="120"/>
      <c r="F85" s="120"/>
      <c r="G85" s="120"/>
      <c r="H85" s="120"/>
      <c r="I85" s="120"/>
    </row>
    <row r="86" spans="1:9" ht="30.75" customHeight="1">
      <c r="A86" s="120" t="s">
        <v>55</v>
      </c>
      <c r="B86" s="120"/>
      <c r="C86" s="120"/>
      <c r="D86" s="120"/>
      <c r="E86" s="120"/>
      <c r="F86" s="120"/>
      <c r="G86" s="120"/>
      <c r="H86" s="120"/>
      <c r="I86" s="120"/>
    </row>
    <row r="87" spans="1:9" ht="30.75" customHeight="1">
      <c r="A87" s="120" t="s">
        <v>56</v>
      </c>
      <c r="B87" s="120"/>
      <c r="C87" s="120"/>
      <c r="D87" s="120"/>
      <c r="E87" s="120"/>
      <c r="F87" s="120"/>
      <c r="G87" s="120"/>
      <c r="H87" s="120"/>
      <c r="I87" s="120"/>
    </row>
    <row r="88" spans="1:9" ht="18.75" customHeight="1">
      <c r="A88" s="120"/>
      <c r="B88" s="121"/>
      <c r="C88" s="121"/>
      <c r="D88" s="121"/>
      <c r="E88" s="121"/>
      <c r="F88" s="122"/>
      <c r="G88" s="121"/>
      <c r="H88" s="121"/>
      <c r="I88" s="121"/>
    </row>
    <row r="89" spans="1:9" ht="30.75" customHeight="1">
      <c r="A89" s="120" t="s">
        <v>57</v>
      </c>
      <c r="B89" s="120"/>
      <c r="C89" s="120"/>
      <c r="D89" s="120"/>
      <c r="E89" s="120"/>
      <c r="F89" s="120"/>
      <c r="G89" s="120"/>
      <c r="H89" s="120"/>
      <c r="I89" s="120"/>
    </row>
    <row r="90" ht="19.5" customHeight="1"/>
    <row r="93" ht="15" customHeight="1"/>
    <row r="94" ht="18.75" customHeight="1"/>
    <row r="95" ht="9" customHeight="1"/>
    <row r="96" ht="15" customHeight="1"/>
    <row r="100" ht="26.25" customHeight="1"/>
  </sheetData>
  <sheetProtection/>
  <mergeCells count="45">
    <mergeCell ref="B1:I1"/>
    <mergeCell ref="B2:I2"/>
    <mergeCell ref="B3:I3"/>
    <mergeCell ref="B4:I4"/>
    <mergeCell ref="B6:C6"/>
    <mergeCell ref="B7:H7"/>
    <mergeCell ref="A8:B8"/>
    <mergeCell ref="A9:B17"/>
    <mergeCell ref="C9:C17"/>
    <mergeCell ref="A18:B26"/>
    <mergeCell ref="C18:C26"/>
    <mergeCell ref="A27:B30"/>
    <mergeCell ref="C27:C30"/>
    <mergeCell ref="A31:B34"/>
    <mergeCell ref="C31:C34"/>
    <mergeCell ref="A35:B38"/>
    <mergeCell ref="C35:C38"/>
    <mergeCell ref="A39:B42"/>
    <mergeCell ref="C39:C42"/>
    <mergeCell ref="A43:B46"/>
    <mergeCell ref="C43:C46"/>
    <mergeCell ref="A47:B50"/>
    <mergeCell ref="C47:C50"/>
    <mergeCell ref="A51:B55"/>
    <mergeCell ref="C51:C55"/>
    <mergeCell ref="A56:I56"/>
    <mergeCell ref="A57:B66"/>
    <mergeCell ref="C57:C66"/>
    <mergeCell ref="A68:I68"/>
    <mergeCell ref="A69:A73"/>
    <mergeCell ref="B69:B70"/>
    <mergeCell ref="C69:C70"/>
    <mergeCell ref="D69:D70"/>
    <mergeCell ref="F69:F70"/>
    <mergeCell ref="G69:I69"/>
    <mergeCell ref="B71:B73"/>
    <mergeCell ref="A74:A77"/>
    <mergeCell ref="B74:B77"/>
    <mergeCell ref="A78:A82"/>
    <mergeCell ref="B79:B82"/>
    <mergeCell ref="A84:I84"/>
    <mergeCell ref="A85:I85"/>
    <mergeCell ref="A86:I86"/>
    <mergeCell ref="A87:I87"/>
    <mergeCell ref="A89:I89"/>
  </mergeCells>
  <hyperlinks>
    <hyperlink ref="B6" r:id="rId1" display="www.specservis.ru"/>
  </hyperlinks>
  <printOptions/>
  <pageMargins left="0.3541666666666667" right="0.3541666666666667" top="0.37430555555555556" bottom="0.37430555555555556" header="0.27569444444444446" footer="0.27569444444444446"/>
  <pageSetup firstPageNumber="1" useFirstPageNumber="1"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2010-08-03T04:58:53Z</cp:lastPrinted>
  <dcterms:created xsi:type="dcterms:W3CDTF">2007-12-27T10:59:07Z</dcterms:created>
  <dcterms:modified xsi:type="dcterms:W3CDTF">2010-09-10T04:21:56Z</dcterms:modified>
  <cp:category/>
  <cp:version/>
  <cp:contentType/>
  <cp:contentStatus/>
  <cp:revision>116</cp:revision>
</cp:coreProperties>
</file>